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59" windowWidth="22033" windowHeight="3893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<sst xmlns="http://schemas.openxmlformats.org/spreadsheetml/2006/main" count="198" uniqueCount="126">
  <si>
    <t>收入支出决算批复表</t>
  </si>
  <si>
    <t>财决批复01表</t>
  </si>
  <si>
    <t>部门：中共北戴河区委宣传部</t>
  </si>
  <si>
    <t>金额单位：万元</t>
  </si>
  <si>
    <t>收入</t>
  </si>
  <si>
    <t/>
  </si>
  <si>
    <t>支出</t>
  </si>
  <si>
    <t/>
  </si>
  <si>
    <t>项目</t>
  </si>
  <si>
    <t>行次</t>
  </si>
  <si>
    <t>金额</t>
  </si>
  <si>
    <t>项目</t>
  </si>
  <si>
    <t>金额</t>
  </si>
  <si>
    <t>栏次</t>
  </si>
  <si>
    <t/>
  </si>
  <si>
    <t>1</t>
  </si>
  <si>
    <t>栏次</t>
  </si>
  <si>
    <t>2</t>
  </si>
  <si>
    <t>一、财政拨款收入</t>
  </si>
  <si>
    <t>一、一般公共服务支出</t>
  </si>
  <si>
    <t>30</t>
  </si>
  <si>
    <t>　　其中：政府性基金预算财政拨款</t>
  </si>
  <si>
    <t>2</t>
  </si>
  <si>
    <t/>
  </si>
  <si>
    <t>二、外交支出</t>
  </si>
  <si>
    <t>31</t>
  </si>
  <si>
    <t/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</si>
  <si>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</si>
  <si>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</si>
  <si>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</si>
  <si>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</si>
  <si>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</si>
  <si>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</si>
  <si>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</si>
  <si>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</si>
  <si>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</si>
  <si>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</si>
  <si>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</si>
  <si>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</si>
  <si>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</si>
  <si>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</si>
  <si>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</si>
  <si>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</si>
  <si>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</si>
  <si>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</si>
  <si>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</si>
  <si>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</si>
  <si>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/>
  </si>
  <si>
    <t>8</t>
  </si>
  <si>
    <t>八、社会保障和就业支出</t>
  </si>
  <si>
    <t>37</t>
  </si>
  <si>
    <t/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</si>
  <si>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</si>
  <si>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</si>
  <si>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</si>
  <si>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</si>
  <si>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</si>
  <si>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</si>
  <si>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</si>
  <si>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</si>
  <si>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</si>
  <si>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</si>
  <si>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</si>
  <si>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</si>
  <si>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</si>
  <si>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</si>
  <si>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</si>
  <si>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</si>
  <si>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</si>
  <si>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</si>
  <si>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</si>
  <si>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</si>
  <si>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</si>
  <si>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</si>
  <si>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</si>
  <si>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</si>
  <si>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</si>
  <si>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</si>
  <si>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</si>
  <si>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</si>
  <si>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</si>
  <si>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</si>
  <si>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</si>
  <si>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</si>
  <si>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</si>
  <si>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</si>
  <si>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</si>
  <si>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</si>
  <si>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</si>
  <si>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</si>
  <si>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</si>
  <si>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</si>
  <si>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</si>
  <si>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</si>
  <si>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</si>
  <si>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</si>
  <si>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</si>
  <si>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</si>
  <si>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</si>
  <si>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</si>
  <si>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</si>
  <si>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</si>
  <si>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</si>
  <si>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</si>
  <si>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</si>
  <si>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</si>
  <si>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</si>
  <si>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</si>
  <si>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</si>
  <si>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</si>
  <si>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</si>
  <si>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 xml:space="preserve">  其中：项目支出结转和结余</t>
  </si>
  <si>
    <t>56</t>
  </si>
  <si>
    <t>28</t>
  </si>
  <si>
    <t/>
  </si>
  <si>
    <t>57</t>
  </si>
  <si>
    <t/>
  </si>
  <si>
    <t>总计</t>
  </si>
  <si>
    <t>29</t>
  </si>
  <si>
    <t>总计</t>
  </si>
  <si>
    <t>58</t>
  </si>
  <si>
    <t>注：1.本表依据《收入支出决算总表》（财决01表）进行批复。</t>
  </si>
  <si>
    <t/>
  </si>
  <si>
    <t xml:space="preserve">    2.本表含政府性基金预算财政拨款。</t>
  </si>
  <si>
    <t xml:space="preserve">    3.本表以“万元”为金额单位（保留两位小数）。</t>
  </si>
  <si>
    <t>— 1 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</si>
</sst>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6">
    <font>
      <sz val="10"/>
      <color indexed="8"/>
      <name val="Arial"/>
      <family val="2"/>
    </font>
    <font>
      <sz val="9"/>
      <name val="Arial"/>
      <family val="2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shrinkToFit="1"/>
      <protection/>
    </xf>
    <xf numFmtId="0" fontId="4" fillId="2" borderId="3" xfId="0" applyFont="1" applyFill="1" applyBorder="1" applyAlignment="1" applyProtection="1">
      <alignment horizontal="center" vertical="center" shrinkToFit="1"/>
      <protection/>
    </xf>
    <xf numFmtId="0" fontId="4" fillId="2" borderId="4" xfId="0" applyFont="1" applyFill="1" applyBorder="1" applyAlignment="1" applyProtection="1">
      <alignment horizontal="center" vertical="center" shrinkToFit="1"/>
      <protection/>
    </xf>
    <xf numFmtId="0" fontId="4" fillId="2" borderId="5" xfId="0" applyFont="1" applyFill="1" applyBorder="1" applyAlignment="1" applyProtection="1">
      <alignment horizontal="center" vertical="center" shrinkToFit="1"/>
      <protection/>
    </xf>
    <xf numFmtId="0" fontId="4" fillId="2" borderId="6" xfId="0" applyFont="1" applyFill="1" applyBorder="1" applyAlignment="1" applyProtection="1">
      <alignment horizontal="center" vertical="center" shrinkToFit="1"/>
      <protection/>
    </xf>
    <xf numFmtId="0" fontId="4" fillId="2" borderId="4" xfId="0" applyFont="1" applyFill="1" applyBorder="1" applyAlignment="1" applyProtection="1">
      <alignment horizontal="left" vertical="center" shrinkToFit="1"/>
      <protection/>
    </xf>
    <xf numFmtId="176" fontId="4" fillId="0" borderId="5" xfId="0" applyNumberFormat="1" applyFont="1" applyBorder="1" applyAlignment="1" applyProtection="1">
      <alignment horizontal="right" vertical="center" shrinkToFit="1"/>
      <protection/>
    </xf>
    <xf numFmtId="0" fontId="4" fillId="2" borderId="5" xfId="0" applyFont="1" applyFill="1" applyBorder="1" applyAlignment="1" applyProtection="1">
      <alignment horizontal="left" vertical="center" shrinkToFit="1"/>
      <protection/>
    </xf>
    <xf numFmtId="176" fontId="4" fillId="0" borderId="6" xfId="0" applyNumberFormat="1" applyFont="1" applyBorder="1" applyAlignment="1" applyProtection="1">
      <alignment horizontal="right" vertical="center" shrinkToFit="1"/>
      <protection/>
    </xf>
    <xf numFmtId="0" fontId="4" fillId="0" borderId="5" xfId="0" applyFont="1" applyBorder="1" applyAlignment="1" applyProtection="1">
      <alignment horizontal="right" vertical="center" shrinkToFit="1"/>
      <protection/>
    </xf>
    <xf numFmtId="0" fontId="4" fillId="0" borderId="6" xfId="0" applyFont="1" applyBorder="1" applyAlignment="1" applyProtection="1">
      <alignment horizontal="right" vertical="center" shrinkToFit="1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center" vertical="center" shrinkToFit="1"/>
      <protection/>
    </xf>
    <xf numFmtId="0" fontId="5" fillId="2" borderId="5" xfId="0" applyFont="1" applyFill="1" applyBorder="1" applyAlignment="1" applyProtection="1">
      <alignment horizontal="center" vertical="center" shrinkToFit="1"/>
      <protection/>
    </xf>
    <xf numFmtId="0" fontId="4" fillId="0" borderId="6" xfId="0" applyFont="1" applyBorder="1" applyAlignment="1" applyProtection="1">
      <alignment horizontal="left" vertical="center" shrinkToFit="1"/>
      <protection/>
    </xf>
    <xf numFmtId="0" fontId="5" fillId="2" borderId="7" xfId="0" applyFont="1" applyFill="1" applyBorder="1" applyAlignment="1" applyProtection="1">
      <alignment horizontal="center" vertical="center" shrinkToFit="1"/>
      <protection/>
    </xf>
    <xf numFmtId="0" fontId="4" fillId="2" borderId="8" xfId="0" applyFont="1" applyFill="1" applyBorder="1" applyAlignment="1" applyProtection="1">
      <alignment horizontal="center" vertical="center" shrinkToFit="1"/>
      <protection/>
    </xf>
    <xf numFmtId="176" fontId="4" fillId="0" borderId="8" xfId="0" applyNumberFormat="1" applyFont="1" applyBorder="1" applyAlignment="1" applyProtection="1">
      <alignment horizontal="right" vertical="center" shrinkToFit="1"/>
      <protection/>
    </xf>
    <xf numFmtId="0" fontId="5" fillId="2" borderId="8" xfId="0" applyFont="1" applyFill="1" applyBorder="1" applyAlignment="1" applyProtection="1">
      <alignment horizontal="center" vertical="center" shrinkToFit="1"/>
      <protection/>
    </xf>
    <xf numFmtId="176" fontId="4" fillId="0" borderId="9" xfId="0" applyNumberFormat="1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kk\Desktop\1234\&#23459;&#20256;&#37096;&#27719;&#24635;&#24453;&#21512;&#24182;\&#25991;&#32852;\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kk\Desktop\1234\&#23459;&#20256;&#37096;&#27719;&#24635;&#24453;&#21512;&#24182;\&#30005;&#35270;&#21488;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23.5</v>
          </cell>
          <cell r="D7">
            <v>0</v>
          </cell>
          <cell r="E7">
            <v>0</v>
          </cell>
          <cell r="F7">
            <v>28.4</v>
          </cell>
        </row>
        <row r="29">
          <cell r="C29" t="str">
            <v/>
          </cell>
        </row>
        <row r="30">
          <cell r="C30">
            <v>4.9</v>
          </cell>
        </row>
        <row r="31">
          <cell r="C31">
            <v>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309.8</v>
          </cell>
        </row>
        <row r="13">
          <cell r="F13">
            <v>296.8</v>
          </cell>
        </row>
        <row r="14">
          <cell r="F14">
            <v>3.3</v>
          </cell>
        </row>
        <row r="15">
          <cell r="F15">
            <v>20.9</v>
          </cell>
        </row>
        <row r="25">
          <cell r="F25">
            <v>13.5</v>
          </cell>
        </row>
        <row r="29">
          <cell r="C29">
            <v>14.2</v>
          </cell>
        </row>
        <row r="30">
          <cell r="C3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defaultGridColor="0" zoomScaleSheetLayoutView="100" colorId="23" workbookViewId="0" topLeftCell="A28">
      <selection activeCell="H34" sqref="H34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  <col min="8" max="16384" width="9.140625" style="1" customWidth="1"/>
  </cols>
  <sheetData>
    <row r="1" ht="12.75">
      <c r="C1" s="3" t="s">
        <v>0</v>
      </c>
    </row>
    <row r="2" ht="12.75">
      <c r="F2" s="4" t="s">
        <v>1</v>
      </c>
    </row>
    <row r="3" spans="1:6" ht="12.75">
      <c r="A3" s="5" t="s">
        <v>2</v>
      </c>
      <c r="F3" s="4" t="s">
        <v>3</v>
      </c>
    </row>
    <row r="4" spans="1:6" ht="15.75" customHeight="1">
      <c r="A4" s="6" t="s">
        <v>4</v>
      </c>
      <c r="B4" s="7" t="s">
        <v>5</v>
      </c>
      <c r="C4" s="7" t="s">
        <v>5</v>
      </c>
      <c r="D4" s="7" t="s">
        <v>6</v>
      </c>
      <c r="E4" s="7" t="s">
        <v>5</v>
      </c>
      <c r="F4" s="8" t="s">
        <v>7</v>
      </c>
    </row>
    <row r="5" spans="1:6" ht="15.75" customHeight="1">
      <c r="A5" s="9" t="s">
        <v>8</v>
      </c>
      <c r="B5" s="10" t="s">
        <v>9</v>
      </c>
      <c r="C5" s="10" t="s">
        <v>10</v>
      </c>
      <c r="D5" s="10" t="s">
        <v>11</v>
      </c>
      <c r="E5" s="10" t="s">
        <v>9</v>
      </c>
      <c r="F5" s="11" t="s">
        <v>12</v>
      </c>
    </row>
    <row r="6" spans="1:6" ht="15.75" customHeight="1">
      <c r="A6" s="9" t="s">
        <v>13</v>
      </c>
      <c r="B6" s="10" t="s">
        <v>14</v>
      </c>
      <c r="C6" s="10" t="s">
        <v>15</v>
      </c>
      <c r="D6" s="10" t="s">
        <v>16</v>
      </c>
      <c r="E6" s="10" t="s">
        <v>14</v>
      </c>
      <c r="F6" s="11" t="s">
        <v>17</v>
      </c>
    </row>
    <row r="7" spans="1:6" ht="15.75" customHeight="1">
      <c r="A7" s="12" t="s">
        <v>18</v>
      </c>
      <c r="B7" s="10" t="s">
        <v>15</v>
      </c>
      <c r="C7" s="13">
        <f>628.8+'[1]Sheet1'!$C$7+'[2]Sheet1'!$C$7</f>
        <v>962.0999999999999</v>
      </c>
      <c r="D7" s="14" t="s">
        <v>19</v>
      </c>
      <c r="E7" s="10" t="s">
        <v>20</v>
      </c>
      <c r="F7" s="15">
        <f>688.6+'[1]Sheet1'!$F$7</f>
        <v>717</v>
      </c>
    </row>
    <row r="8" spans="1:6" ht="15.75" customHeight="1">
      <c r="A8" s="12" t="s">
        <v>21</v>
      </c>
      <c r="B8" s="10" t="s">
        <v>22</v>
      </c>
      <c r="C8" s="16" t="s">
        <v>23</v>
      </c>
      <c r="D8" s="14" t="s">
        <v>24</v>
      </c>
      <c r="E8" s="10" t="s">
        <v>25</v>
      </c>
      <c r="F8" s="17" t="s">
        <v>26</v>
      </c>
    </row>
    <row r="9" spans="1:6" ht="15.75" customHeight="1">
      <c r="A9" s="12" t="s">
        <v>27</v>
      </c>
      <c r="B9" s="10" t="s">
        <v>28</v>
      </c>
      <c r="C9" s="16" t="s">
        <v>23</v>
      </c>
      <c r="D9" s="14" t="s">
        <v>29</v>
      </c>
      <c r="E9" s="10" t="s">
        <v>30</v>
      </c>
      <c r="F9" s="17" t="s">
        <v>26</v>
      </c>
    </row>
    <row r="10" spans="1:6" ht="15.75" customHeight="1">
      <c r="A10" s="12" t="s">
        <v>31</v>
      </c>
      <c r="B10" s="10" t="s">
        <v>32</v>
      </c>
      <c r="C10" s="16" t="s">
        <v>23</v>
      </c>
      <c r="D10" s="14" t="s">
        <v>33</v>
      </c>
      <c r="E10" s="10" t="s">
        <v>34</v>
      </c>
      <c r="F10" s="17" t="s">
        <v>26</v>
      </c>
    </row>
    <row r="11" spans="1:6" ht="15.75" customHeight="1">
      <c r="A11" s="12" t="s">
        <v>35</v>
      </c>
      <c r="B11" s="10" t="s">
        <v>36</v>
      </c>
      <c r="C11" s="16" t="s">
        <v>23</v>
      </c>
      <c r="D11" s="14" t="s">
        <v>37</v>
      </c>
      <c r="E11" s="10" t="s">
        <v>38</v>
      </c>
      <c r="F11" s="17" t="s">
        <v>26</v>
      </c>
    </row>
    <row r="12" spans="1:6" ht="15.75" customHeight="1">
      <c r="A12" s="12" t="s">
        <v>39</v>
      </c>
      <c r="B12" s="10" t="s">
        <v>40</v>
      </c>
      <c r="C12" s="16" t="s">
        <v>23</v>
      </c>
      <c r="D12" s="14" t="s">
        <v>41</v>
      </c>
      <c r="E12" s="10" t="s">
        <v>42</v>
      </c>
      <c r="F12" s="17" t="s">
        <v>26</v>
      </c>
    </row>
    <row r="13" spans="1:6" ht="15.75" customHeight="1">
      <c r="A13" s="12" t="s">
        <v>43</v>
      </c>
      <c r="B13" s="10" t="s">
        <v>44</v>
      </c>
      <c r="C13" s="13">
        <f>66+5.6</f>
        <v>71.6</v>
      </c>
      <c r="D13" s="14" t="s">
        <v>45</v>
      </c>
      <c r="E13" s="10" t="s">
        <v>46</v>
      </c>
      <c r="F13" s="15">
        <f>40+'[2]Sheet1'!$F$13</f>
        <v>336.8</v>
      </c>
    </row>
    <row r="14" spans="1:6" ht="15.75" customHeight="1">
      <c r="A14" s="18" t="s">
        <v>47</v>
      </c>
      <c r="B14" s="10" t="s">
        <v>48</v>
      </c>
      <c r="C14" s="16" t="s">
        <v>23</v>
      </c>
      <c r="D14" s="14" t="s">
        <v>49</v>
      </c>
      <c r="E14" s="10" t="s">
        <v>50</v>
      </c>
      <c r="F14" s="15">
        <f>1.2+'[2]Sheet1'!$F$14</f>
        <v>4.5</v>
      </c>
    </row>
    <row r="15" spans="1:6" ht="15.75" customHeight="1">
      <c r="A15" s="12" t="s">
        <v>51</v>
      </c>
      <c r="B15" s="10" t="s">
        <v>52</v>
      </c>
      <c r="C15" s="16" t="s">
        <v>23</v>
      </c>
      <c r="D15" s="14" t="s">
        <v>53</v>
      </c>
      <c r="E15" s="10" t="s">
        <v>54</v>
      </c>
      <c r="F15" s="15">
        <f>11.2+'[2]Sheet1'!$F$15</f>
        <v>32.099999999999994</v>
      </c>
    </row>
    <row r="16" spans="1:6" ht="15.75" customHeight="1">
      <c r="A16" s="12" t="s">
        <v>51</v>
      </c>
      <c r="B16" s="10" t="s">
        <v>55</v>
      </c>
      <c r="C16" s="16" t="s">
        <v>23</v>
      </c>
      <c r="D16" s="14" t="s">
        <v>56</v>
      </c>
      <c r="E16" s="10" t="s">
        <v>57</v>
      </c>
      <c r="F16" s="17" t="s">
        <v>26</v>
      </c>
    </row>
    <row r="17" spans="1:6" ht="15.75" customHeight="1">
      <c r="A17" s="12" t="s">
        <v>51</v>
      </c>
      <c r="B17" s="10" t="s">
        <v>58</v>
      </c>
      <c r="C17" s="16" t="s">
        <v>23</v>
      </c>
      <c r="D17" s="14" t="s">
        <v>59</v>
      </c>
      <c r="E17" s="10" t="s">
        <v>60</v>
      </c>
      <c r="F17" s="17" t="s">
        <v>26</v>
      </c>
    </row>
    <row r="18" spans="1:6" ht="15.75" customHeight="1">
      <c r="A18" s="12" t="s">
        <v>51</v>
      </c>
      <c r="B18" s="10" t="s">
        <v>61</v>
      </c>
      <c r="C18" s="16" t="s">
        <v>23</v>
      </c>
      <c r="D18" s="14" t="s">
        <v>62</v>
      </c>
      <c r="E18" s="10" t="s">
        <v>63</v>
      </c>
      <c r="F18" s="17" t="s">
        <v>26</v>
      </c>
    </row>
    <row r="19" spans="1:6" ht="15.75" customHeight="1">
      <c r="A19" s="12" t="s">
        <v>51</v>
      </c>
      <c r="B19" s="10" t="s">
        <v>64</v>
      </c>
      <c r="C19" s="16" t="s">
        <v>23</v>
      </c>
      <c r="D19" s="14" t="s">
        <v>65</v>
      </c>
      <c r="E19" s="10" t="s">
        <v>66</v>
      </c>
      <c r="F19" s="17" t="s">
        <v>26</v>
      </c>
    </row>
    <row r="20" spans="1:6" ht="15.75" customHeight="1">
      <c r="A20" s="12" t="s">
        <v>51</v>
      </c>
      <c r="B20" s="10" t="s">
        <v>67</v>
      </c>
      <c r="C20" s="16" t="s">
        <v>23</v>
      </c>
      <c r="D20" s="14" t="s">
        <v>68</v>
      </c>
      <c r="E20" s="10" t="s">
        <v>69</v>
      </c>
      <c r="F20" s="17" t="s">
        <v>26</v>
      </c>
    </row>
    <row r="21" spans="1:6" ht="15.75" customHeight="1">
      <c r="A21" s="12" t="s">
        <v>51</v>
      </c>
      <c r="B21" s="10" t="s">
        <v>70</v>
      </c>
      <c r="C21" s="16" t="s">
        <v>23</v>
      </c>
      <c r="D21" s="14" t="s">
        <v>71</v>
      </c>
      <c r="E21" s="10" t="s">
        <v>72</v>
      </c>
      <c r="F21" s="17" t="s">
        <v>26</v>
      </c>
    </row>
    <row r="22" spans="1:6" ht="15.75" customHeight="1">
      <c r="A22" s="12" t="s">
        <v>51</v>
      </c>
      <c r="B22" s="10" t="s">
        <v>73</v>
      </c>
      <c r="C22" s="16" t="s">
        <v>23</v>
      </c>
      <c r="D22" s="14" t="s">
        <v>74</v>
      </c>
      <c r="E22" s="10" t="s">
        <v>75</v>
      </c>
      <c r="F22" s="17" t="s">
        <v>26</v>
      </c>
    </row>
    <row r="23" spans="1:6" ht="15.75" customHeight="1">
      <c r="A23" s="12" t="s">
        <v>51</v>
      </c>
      <c r="B23" s="10" t="s">
        <v>76</v>
      </c>
      <c r="C23" s="16" t="s">
        <v>23</v>
      </c>
      <c r="D23" s="14" t="s">
        <v>77</v>
      </c>
      <c r="E23" s="10" t="s">
        <v>78</v>
      </c>
      <c r="F23" s="17" t="s">
        <v>26</v>
      </c>
    </row>
    <row r="24" spans="1:6" ht="15.75" customHeight="1">
      <c r="A24" s="12" t="s">
        <v>51</v>
      </c>
      <c r="B24" s="10" t="s">
        <v>79</v>
      </c>
      <c r="C24" s="16" t="s">
        <v>23</v>
      </c>
      <c r="D24" s="14" t="s">
        <v>80</v>
      </c>
      <c r="E24" s="10" t="s">
        <v>81</v>
      </c>
      <c r="F24" s="17" t="s">
        <v>26</v>
      </c>
    </row>
    <row r="25" spans="1:6" ht="15.75" customHeight="1">
      <c r="A25" s="12" t="s">
        <v>51</v>
      </c>
      <c r="B25" s="10" t="s">
        <v>82</v>
      </c>
      <c r="C25" s="16" t="s">
        <v>23</v>
      </c>
      <c r="D25" s="14" t="s">
        <v>83</v>
      </c>
      <c r="E25" s="10" t="s">
        <v>84</v>
      </c>
      <c r="F25" s="15">
        <f>10+'[2]Sheet1'!$F$25</f>
        <v>23.5</v>
      </c>
    </row>
    <row r="26" spans="1:6" ht="15.75" customHeight="1">
      <c r="A26" s="12" t="s">
        <v>51</v>
      </c>
      <c r="B26" s="10" t="s">
        <v>85</v>
      </c>
      <c r="C26" s="16" t="s">
        <v>23</v>
      </c>
      <c r="D26" s="14" t="s">
        <v>86</v>
      </c>
      <c r="E26" s="10" t="s">
        <v>87</v>
      </c>
      <c r="F26" s="17" t="s">
        <v>26</v>
      </c>
    </row>
    <row r="27" spans="1:6" ht="15.75" customHeight="1">
      <c r="A27" s="12" t="s">
        <v>51</v>
      </c>
      <c r="B27" s="10" t="s">
        <v>88</v>
      </c>
      <c r="C27" s="16" t="s">
        <v>23</v>
      </c>
      <c r="D27" s="14" t="s">
        <v>89</v>
      </c>
      <c r="E27" s="10" t="s">
        <v>90</v>
      </c>
      <c r="F27" s="15">
        <v>51</v>
      </c>
    </row>
    <row r="28" spans="1:6" ht="15.75" customHeight="1">
      <c r="A28" s="19" t="s">
        <v>91</v>
      </c>
      <c r="B28" s="10" t="s">
        <v>92</v>
      </c>
      <c r="C28" s="13">
        <f>C7+C13</f>
        <v>1033.6999999999998</v>
      </c>
      <c r="D28" s="20" t="s">
        <v>93</v>
      </c>
      <c r="E28" s="10" t="s">
        <v>94</v>
      </c>
      <c r="F28" s="15">
        <v>1164.9</v>
      </c>
    </row>
    <row r="29" spans="1:6" ht="15.75" customHeight="1">
      <c r="A29" s="12" t="s">
        <v>95</v>
      </c>
      <c r="B29" s="10" t="s">
        <v>96</v>
      </c>
      <c r="C29" s="13">
        <f>'[2]Sheet1'!$C$29</f>
        <v>14.2</v>
      </c>
      <c r="D29" s="14" t="s">
        <v>97</v>
      </c>
      <c r="E29" s="10" t="s">
        <v>98</v>
      </c>
      <c r="F29" s="17" t="s">
        <v>26</v>
      </c>
    </row>
    <row r="30" spans="1:6" ht="15.75" customHeight="1">
      <c r="A30" s="12" t="s">
        <v>99</v>
      </c>
      <c r="B30" s="10" t="s">
        <v>100</v>
      </c>
      <c r="C30" s="13">
        <f>229.8+'[1]Sheet1'!$C$30+'[2]Sheet1'!$C$30</f>
        <v>239.70000000000002</v>
      </c>
      <c r="D30" s="14" t="s">
        <v>101</v>
      </c>
      <c r="E30" s="10" t="s">
        <v>102</v>
      </c>
      <c r="F30" s="17" t="s">
        <v>26</v>
      </c>
    </row>
    <row r="31" spans="1:6" ht="15.75" customHeight="1">
      <c r="A31" s="12" t="s">
        <v>103</v>
      </c>
      <c r="B31" s="10" t="s">
        <v>104</v>
      </c>
      <c r="C31" s="13">
        <f>201.7+'[1]Sheet1'!$C$31</f>
        <v>206.6</v>
      </c>
      <c r="D31" s="14" t="s">
        <v>105</v>
      </c>
      <c r="E31" s="10" t="s">
        <v>106</v>
      </c>
      <c r="F31" s="17" t="s">
        <v>26</v>
      </c>
    </row>
    <row r="32" spans="1:6" ht="15.75" customHeight="1">
      <c r="A32" s="12" t="s">
        <v>51</v>
      </c>
      <c r="B32" s="10" t="s">
        <v>107</v>
      </c>
      <c r="C32" s="16" t="s">
        <v>23</v>
      </c>
      <c r="D32" s="14" t="s">
        <v>108</v>
      </c>
      <c r="E32" s="10" t="s">
        <v>109</v>
      </c>
      <c r="F32" s="15">
        <v>122.7</v>
      </c>
    </row>
    <row r="33" spans="1:6" ht="15.75" customHeight="1">
      <c r="A33" s="12" t="s">
        <v>51</v>
      </c>
      <c r="B33" s="10" t="s">
        <v>110</v>
      </c>
      <c r="C33" s="16" t="s">
        <v>23</v>
      </c>
      <c r="D33" s="14" t="s">
        <v>111</v>
      </c>
      <c r="E33" s="10" t="s">
        <v>112</v>
      </c>
      <c r="F33" s="15">
        <v>122.7</v>
      </c>
    </row>
    <row r="34" spans="1:6" ht="15.75" customHeight="1">
      <c r="A34" s="12" t="s">
        <v>51</v>
      </c>
      <c r="B34" s="10" t="s">
        <v>113</v>
      </c>
      <c r="C34" s="16" t="s">
        <v>23</v>
      </c>
      <c r="D34" s="14" t="s">
        <v>114</v>
      </c>
      <c r="E34" s="10" t="s">
        <v>115</v>
      </c>
      <c r="F34" s="21" t="s">
        <v>116</v>
      </c>
    </row>
    <row r="35" spans="1:6" ht="15.75" customHeight="1">
      <c r="A35" s="22" t="s">
        <v>117</v>
      </c>
      <c r="B35" s="23" t="s">
        <v>118</v>
      </c>
      <c r="C35" s="24">
        <f>C28+C29+C30</f>
        <v>1287.6</v>
      </c>
      <c r="D35" s="25" t="s">
        <v>119</v>
      </c>
      <c r="E35" s="23" t="s">
        <v>120</v>
      </c>
      <c r="F35" s="26">
        <f>F28+F32</f>
        <v>1287.6000000000001</v>
      </c>
    </row>
    <row r="36" spans="1:6" ht="15.75" customHeight="1">
      <c r="A36" s="27" t="s">
        <v>121</v>
      </c>
      <c r="B36" s="28" t="s">
        <v>122</v>
      </c>
      <c r="C36" s="28" t="s">
        <v>122</v>
      </c>
      <c r="D36" s="28" t="s">
        <v>122</v>
      </c>
      <c r="E36" s="28" t="s">
        <v>122</v>
      </c>
      <c r="F36" s="28" t="s">
        <v>122</v>
      </c>
    </row>
    <row r="37" spans="1:6" ht="15.75" customHeight="1">
      <c r="A37" s="27" t="s">
        <v>123</v>
      </c>
      <c r="B37" s="28" t="s">
        <v>122</v>
      </c>
      <c r="C37" s="28" t="s">
        <v>122</v>
      </c>
      <c r="D37" s="28" t="s">
        <v>122</v>
      </c>
      <c r="E37" s="28" t="s">
        <v>122</v>
      </c>
      <c r="F37" s="28" t="s">
        <v>122</v>
      </c>
    </row>
    <row r="38" spans="1:6" ht="15.75" customHeight="1">
      <c r="A38" s="27" t="s">
        <v>124</v>
      </c>
      <c r="B38" s="28" t="s">
        <v>122</v>
      </c>
      <c r="C38" s="28" t="s">
        <v>122</v>
      </c>
      <c r="D38" s="28" t="s">
        <v>122</v>
      </c>
      <c r="E38" s="28" t="s">
        <v>122</v>
      </c>
      <c r="F38" s="28" t="s">
        <v>122</v>
      </c>
    </row>
    <row r="40" ht="12.75">
      <c r="C40" s="29" t="s">
        <v>125</v>
      </c>
    </row>
  </sheetData>
  <mergeCells count="24">
    <mergeCell ref="A4:C4"/>
    <mergeCell ref="D4:F4"/>
    <mergeCell ref="A36:F36"/>
    <mergeCell ref="A37:F37"/>
    <mergeCell ref="A38:F38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gkk</cp:lastModifiedBy>
  <dcterms:created xsi:type="dcterms:W3CDTF">2016-09-22T00:56:24Z</dcterms:created>
  <cp:category/>
  <cp:version/>
  <cp:contentType/>
  <cp:contentStatus/>
</cp:coreProperties>
</file>